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E:\Hipervinculos enero-abril 2024\"/>
    </mc:Choice>
  </mc:AlternateContent>
  <xr:revisionPtr revIDLastSave="0" documentId="13_ncr:1_{6D499483-A519-4C90-BED7-5E649F82EA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-Abril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6" i="1" l="1"/>
  <c r="B75" i="1"/>
  <c r="B74" i="1"/>
  <c r="B73" i="1"/>
  <c r="B72" i="1"/>
  <c r="B71" i="1"/>
  <c r="B70" i="1"/>
  <c r="B69" i="1"/>
  <c r="B68" i="1"/>
  <c r="B67" i="1"/>
  <c r="B66" i="1" l="1"/>
  <c r="B65" i="1" l="1"/>
  <c r="B64" i="1" l="1"/>
  <c r="B63" i="1"/>
  <c r="B62" i="1" l="1"/>
  <c r="B61" i="1"/>
  <c r="B60" i="1"/>
  <c r="B59" i="1"/>
  <c r="B58" i="1"/>
  <c r="B57" i="1"/>
  <c r="B56" i="1"/>
  <c r="B55" i="1"/>
  <c r="D16" i="1"/>
  <c r="D17" i="1"/>
  <c r="D18" i="1"/>
  <c r="D19" i="1"/>
  <c r="D20" i="1"/>
  <c r="D21" i="1"/>
  <c r="C16" i="1"/>
  <c r="C17" i="1"/>
  <c r="C18" i="1"/>
  <c r="C19" i="1"/>
  <c r="C20" i="1"/>
  <c r="C21" i="1"/>
  <c r="E16" i="1" l="1"/>
  <c r="E21" i="1"/>
  <c r="E20" i="1"/>
  <c r="E19" i="1"/>
  <c r="E18" i="1"/>
  <c r="E17" i="1"/>
  <c r="B54" i="1"/>
  <c r="B53" i="1"/>
  <c r="B52" i="1"/>
  <c r="B35" i="1"/>
  <c r="B36" i="1"/>
  <c r="B37" i="1"/>
  <c r="B38" i="1"/>
  <c r="B50" i="1"/>
  <c r="B51" i="1"/>
  <c r="B49" i="1"/>
  <c r="B33" i="1"/>
  <c r="B34" i="1"/>
  <c r="B32" i="1"/>
</calcChain>
</file>

<file path=xl/sharedStrings.xml><?xml version="1.0" encoding="utf-8"?>
<sst xmlns="http://schemas.openxmlformats.org/spreadsheetml/2006/main" count="94" uniqueCount="34">
  <si>
    <t>CODIGO</t>
  </si>
  <si>
    <t xml:space="preserve">ARTICULO </t>
  </si>
  <si>
    <t xml:space="preserve">ENTRADAS </t>
  </si>
  <si>
    <t xml:space="preserve">SALIDAS </t>
  </si>
  <si>
    <t xml:space="preserve">RESTANTE </t>
  </si>
  <si>
    <t>APA25</t>
  </si>
  <si>
    <t>ALIMENTO PARA PERRO ADULTO BULTO CON 25 KG</t>
  </si>
  <si>
    <t>ALIMENTO PARA PERRO ADULTO BULTO CON 22 KG</t>
  </si>
  <si>
    <t>ALIMENTO PARA PERRO ADULTO BULTO CON 15 KG</t>
  </si>
  <si>
    <t>APA22</t>
  </si>
  <si>
    <t>APA15</t>
  </si>
  <si>
    <t>APC15</t>
  </si>
  <si>
    <t>APC10</t>
  </si>
  <si>
    <t>ALIMENTO PARA PERRO CACHORRO BULTO CON 15 KG</t>
  </si>
  <si>
    <t>ALIMENTO PARA PERRO CACHORRO BULTO CON 10 KG</t>
  </si>
  <si>
    <t>ALIMENTO PARA GATO BULTO CON 15 KG</t>
  </si>
  <si>
    <t>APG15</t>
  </si>
  <si>
    <t xml:space="preserve">FECHA </t>
  </si>
  <si>
    <t xml:space="preserve">CANTIDAD </t>
  </si>
  <si>
    <t xml:space="preserve">RECIBIO </t>
  </si>
  <si>
    <t>ARTICULO</t>
  </si>
  <si>
    <t>FECHA</t>
  </si>
  <si>
    <t>CANTIDAD</t>
  </si>
  <si>
    <t>RECIBIO</t>
  </si>
  <si>
    <t>MVZ. OBED</t>
  </si>
  <si>
    <t>JAULAS</t>
  </si>
  <si>
    <t>ALCALDIA</t>
  </si>
  <si>
    <t xml:space="preserve">JAULAS </t>
  </si>
  <si>
    <t xml:space="preserve">ALCALDIA </t>
  </si>
  <si>
    <t>ALCALDÍA MILPA ALTA</t>
  </si>
  <si>
    <t>DIRECCIÓN GENERAL DE BIENESTAR SOCIAL</t>
  </si>
  <si>
    <t>DIRECCIÓN DE INCLUSIÓN SOCIAL</t>
  </si>
  <si>
    <t>SUBDIRECCIÓN DE EDUCACIÓN, CULTURA Y RECERACIÓN</t>
  </si>
  <si>
    <t>J.U.D.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</si>
</sst>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Broadway"/>
      <family val="5"/>
    </font>
    <font>
      <b/>
      <sz val="8"/>
      <color rgb="FF808080"/>
      <name val="Source Sans Pro"/>
      <family val="2"/>
    </font>
    <font>
      <sz val="8"/>
      <color rgb="FF666666"/>
      <name val="Source Sans Pro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5" fontId="0" fillId="0" borderId="0" xfId="0" applyNumberForma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12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Broadway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Broadway"/>
        <scheme val="none"/>
      </font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Broadway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6</xdr:row>
      <xdr:rowOff>66675</xdr:rowOff>
    </xdr:from>
    <xdr:to>
      <xdr:col>4</xdr:col>
      <xdr:colOff>971550</xdr:colOff>
      <xdr:row>13</xdr:row>
      <xdr:rowOff>82677</xdr:rowOff>
    </xdr:to>
    <xdr:sp macro="" textlink="">
      <xdr:nvSpPr>
        <xdr:cNvPr id="3" name="Cinta curvada hacia abaj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33350" y="66675"/>
          <a:ext cx="7258050" cy="1349502"/>
        </a:xfrm>
        <a:prstGeom prst="ellipseRibbon">
          <a:avLst/>
        </a:prstGeom>
        <a:gradFill flip="none" rotWithShape="1">
          <a:gsLst>
            <a:gs pos="0">
              <a:schemeClr val="accent6">
                <a:shade val="30000"/>
                <a:satMod val="115000"/>
              </a:schemeClr>
            </a:gs>
            <a:gs pos="50000">
              <a:schemeClr val="accent6">
                <a:shade val="67500"/>
                <a:satMod val="115000"/>
              </a:schemeClr>
            </a:gs>
            <a:gs pos="100000">
              <a:schemeClr val="accent6">
                <a:shade val="100000"/>
                <a:satMod val="115000"/>
              </a:schemeClr>
            </a:gs>
          </a:gsLst>
          <a:lin ang="0" scaled="1"/>
          <a:tileRect/>
        </a:gradFill>
        <a:ln>
          <a:solidFill>
            <a:schemeClr val="tx1"/>
          </a:solidFill>
        </a:ln>
        <a:effectLst>
          <a:glow rad="228600">
            <a:schemeClr val="accent4">
              <a:satMod val="175000"/>
              <a:alpha val="40000"/>
            </a:schemeClr>
          </a:glow>
          <a:reflection blurRad="6350" stA="50000" endA="300" endPos="55500" dist="101600" dir="5400000" sy="-100000" algn="bl" rotWithShape="0"/>
        </a:effectLst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x-none" sz="4400">
              <a:effectLst>
                <a:glow rad="228600">
                  <a:schemeClr val="accent4">
                    <a:satMod val="175000"/>
                    <a:alpha val="40000"/>
                  </a:schemeClr>
                </a:glow>
                <a:reflection blurRad="6350" stA="60000" endA="900" endPos="60000" dist="60007" dir="5400000" sy="-100000" algn="bl" rotWithShape="0"/>
              </a:effectLst>
              <a:latin typeface="Algerian" panose="04020705040A02060702" pitchFamily="82" charset="0"/>
            </a:rPr>
            <a:t>ALIMENTO</a:t>
          </a:r>
          <a:endParaRPr lang="x-none" sz="1100">
            <a:effectLst>
              <a:glow rad="228600">
                <a:schemeClr val="accent4">
                  <a:satMod val="175000"/>
                  <a:alpha val="40000"/>
                </a:schemeClr>
              </a:glow>
              <a:reflection blurRad="6350" stA="60000" endA="900" endPos="60000" dist="60007" dir="5400000" sy="-100000" algn="bl" rotWithShape="0"/>
            </a:effectLst>
            <a:latin typeface="Algerian" panose="04020705040A02060702" pitchFamily="82" charset="0"/>
          </a:endParaRPr>
        </a:p>
      </xdr:txBody>
    </xdr:sp>
    <xdr:clientData/>
  </xdr:twoCellAnchor>
  <xdr:twoCellAnchor>
    <xdr:from>
      <xdr:col>0</xdr:col>
      <xdr:colOff>158750</xdr:colOff>
      <xdr:row>22</xdr:row>
      <xdr:rowOff>0</xdr:rowOff>
    </xdr:from>
    <xdr:to>
      <xdr:col>4</xdr:col>
      <xdr:colOff>1206500</xdr:colOff>
      <xdr:row>29</xdr:row>
      <xdr:rowOff>66675</xdr:rowOff>
    </xdr:to>
    <xdr:sp macro="" textlink="">
      <xdr:nvSpPr>
        <xdr:cNvPr id="5" name="Cinta curvada hacia arriba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997950" y="0"/>
          <a:ext cx="7915275" cy="1400175"/>
        </a:xfrm>
        <a:prstGeom prst="ellipseRibbon2">
          <a:avLst/>
        </a:prstGeom>
        <a:gradFill flip="none" rotWithShape="1">
          <a:gsLst>
            <a:gs pos="0">
              <a:schemeClr val="accent1">
                <a:shade val="30000"/>
                <a:satMod val="115000"/>
              </a:schemeClr>
            </a:gs>
            <a:gs pos="50000">
              <a:schemeClr val="accent1">
                <a:shade val="67500"/>
                <a:satMod val="115000"/>
              </a:schemeClr>
            </a:gs>
            <a:gs pos="100000">
              <a:schemeClr val="accent1">
                <a:shade val="100000"/>
                <a:satMod val="115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>
          <a:glow rad="228600">
            <a:schemeClr val="accent6">
              <a:satMod val="175000"/>
              <a:alpha val="40000"/>
            </a:schemeClr>
          </a:glow>
          <a:reflection blurRad="6350" stA="50000" endA="300" endPos="55500" dist="101600" dir="5400000" sy="-100000" algn="bl" rotWithShape="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x-none" sz="4400">
              <a:solidFill>
                <a:schemeClr val="bg1"/>
              </a:solidFill>
              <a:effectLst>
                <a:glow rad="228600">
                  <a:schemeClr val="accent6">
                    <a:satMod val="175000"/>
                    <a:alpha val="40000"/>
                  </a:schemeClr>
                </a:glow>
                <a:reflection blurRad="6350" stA="60000" endA="900" endPos="60000" dist="60007" dir="5400000" sy="-100000" algn="bl" rotWithShape="0"/>
              </a:effectLst>
              <a:latin typeface="Algerian" panose="04020705040A02060702" pitchFamily="82" charset="0"/>
            </a:rPr>
            <a:t>ENTRADAS</a:t>
          </a:r>
          <a:endParaRPr lang="x-none" sz="1100">
            <a:solidFill>
              <a:schemeClr val="bg1"/>
            </a:solidFill>
            <a:effectLst>
              <a:glow rad="228600">
                <a:schemeClr val="accent6">
                  <a:satMod val="175000"/>
                  <a:alpha val="40000"/>
                </a:schemeClr>
              </a:glow>
              <a:reflection blurRad="6350" stA="60000" endA="900" endPos="60000" dist="60007" dir="5400000" sy="-100000" algn="bl" rotWithShape="0"/>
            </a:effectLst>
            <a:latin typeface="Algerian" panose="04020705040A02060702" pitchFamily="82" charset="0"/>
          </a:endParaRPr>
        </a:p>
      </xdr:txBody>
    </xdr:sp>
    <xdr:clientData/>
  </xdr:twoCellAnchor>
  <xdr:twoCellAnchor>
    <xdr:from>
      <xdr:col>0</xdr:col>
      <xdr:colOff>409575</xdr:colOff>
      <xdr:row>39</xdr:row>
      <xdr:rowOff>113434</xdr:rowOff>
    </xdr:from>
    <xdr:to>
      <xdr:col>4</xdr:col>
      <xdr:colOff>1314450</xdr:colOff>
      <xdr:row>46</xdr:row>
      <xdr:rowOff>95250</xdr:rowOff>
    </xdr:to>
    <xdr:sp macro="" textlink="">
      <xdr:nvSpPr>
        <xdr:cNvPr id="8" name="Cinta curvada hacia abaj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8211800" y="113434"/>
          <a:ext cx="7648575" cy="1315316"/>
        </a:xfrm>
        <a:prstGeom prst="ellipseRibbon">
          <a:avLst/>
        </a:prstGeom>
        <a:gradFill flip="none" rotWithShape="1">
          <a:gsLst>
            <a:gs pos="0">
              <a:schemeClr val="accent2">
                <a:shade val="30000"/>
                <a:satMod val="115000"/>
              </a:schemeClr>
            </a:gs>
            <a:gs pos="50000">
              <a:schemeClr val="accent2">
                <a:shade val="67500"/>
                <a:satMod val="115000"/>
              </a:schemeClr>
            </a:gs>
            <a:gs pos="100000">
              <a:schemeClr val="accent2">
                <a:shade val="100000"/>
                <a:satMod val="115000"/>
              </a:schemeClr>
            </a:gs>
          </a:gsLst>
          <a:lin ang="10800000" scaled="1"/>
          <a:tileRect/>
        </a:gradFill>
        <a:ln>
          <a:solidFill>
            <a:schemeClr val="tx1"/>
          </a:solidFill>
        </a:ln>
        <a:effectLst>
          <a:glow rad="228600">
            <a:schemeClr val="accent1">
              <a:satMod val="175000"/>
              <a:alpha val="40000"/>
            </a:schemeClr>
          </a:glow>
          <a:reflection blurRad="6350" stA="50000" endA="300" endPos="55500" dist="101600" dir="5400000" sy="-100000" algn="bl" rotWithShape="0"/>
        </a:effectLst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x-none" sz="4800">
              <a:effectLst>
                <a:glow rad="228600">
                  <a:schemeClr val="accent1">
                    <a:satMod val="175000"/>
                    <a:alpha val="40000"/>
                  </a:schemeClr>
                </a:glow>
                <a:reflection blurRad="6350" stA="60000" endA="900" endPos="60000" dist="60007" dir="5400000" sy="-100000" algn="bl" rotWithShape="0"/>
              </a:effectLst>
              <a:latin typeface="Algerian" panose="04020705040A02060702" pitchFamily="82" charset="0"/>
            </a:rPr>
            <a:t>SALIDAS</a:t>
          </a:r>
          <a:endParaRPr lang="x-none" sz="1100">
            <a:effectLst>
              <a:glow rad="228600">
                <a:schemeClr val="accent1">
                  <a:satMod val="175000"/>
                  <a:alpha val="40000"/>
                </a:schemeClr>
              </a:glow>
              <a:reflection blurRad="6350" stA="60000" endA="900" endPos="60000" dist="60007" dir="5400000" sy="-100000" algn="bl" rotWithShape="0"/>
            </a:effectLst>
            <a:latin typeface="Algerian" panose="04020705040A02060702" pitchFamily="82" charset="0"/>
          </a:endParaRPr>
        </a:p>
      </xdr:txBody>
    </xdr:sp>
    <xdr:clientData/>
  </xdr:twoCellAnchor>
  <xdr:twoCellAnchor editAs="oneCell">
    <xdr:from>
      <xdr:col>0</xdr:col>
      <xdr:colOff>66674</xdr:colOff>
      <xdr:row>0</xdr:row>
      <xdr:rowOff>57150</xdr:rowOff>
    </xdr:from>
    <xdr:to>
      <xdr:col>1</xdr:col>
      <xdr:colOff>762000</xdr:colOff>
      <xdr:row>2</xdr:row>
      <xdr:rowOff>114300</xdr:rowOff>
    </xdr:to>
    <xdr:pic>
      <xdr:nvPicPr>
        <xdr:cNvPr id="11" name="Gráfico 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6674" y="57150"/>
          <a:ext cx="1771651" cy="438150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1143000</xdr:colOff>
      <xdr:row>0</xdr:row>
      <xdr:rowOff>57150</xdr:rowOff>
    </xdr:from>
    <xdr:to>
      <xdr:col>4</xdr:col>
      <xdr:colOff>1277322</xdr:colOff>
      <xdr:row>2</xdr:row>
      <xdr:rowOff>122075</xdr:rowOff>
    </xdr:to>
    <xdr:pic>
      <xdr:nvPicPr>
        <xdr:cNvPr id="12" name="11 Imagen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57150"/>
          <a:ext cx="1382097" cy="445925"/>
        </a:xfrm>
        <a:prstGeom prst="rect">
          <a:avLst/>
        </a:prstGeom>
      </xdr:spPr>
    </xdr:pic>
    <xdr:clientData/>
  </xdr:twoCellAnchor>
  <xdr:twoCellAnchor editAs="oneCell">
    <xdr:from>
      <xdr:col>10</xdr:col>
      <xdr:colOff>114301</xdr:colOff>
      <xdr:row>0</xdr:row>
      <xdr:rowOff>95251</xdr:rowOff>
    </xdr:from>
    <xdr:to>
      <xdr:col>12</xdr:col>
      <xdr:colOff>0</xdr:colOff>
      <xdr:row>2</xdr:row>
      <xdr:rowOff>152400</xdr:rowOff>
    </xdr:to>
    <xdr:pic>
      <xdr:nvPicPr>
        <xdr:cNvPr id="14" name="13 Imagen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6176" y="95251"/>
          <a:ext cx="914399" cy="43814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LIMENTO" displayName="ALIMENTO" ref="A15:E21" totalsRowShown="0" headerRowDxfId="11">
  <autoFilter ref="A15:E21" xr:uid="{00000000-0009-0000-0100-000001000000}"/>
  <tableColumns count="5">
    <tableColumn id="1" xr3:uid="{00000000-0010-0000-0000-000001000000}" name="CODIGO"/>
    <tableColumn id="2" xr3:uid="{00000000-0010-0000-0000-000002000000}" name="ARTICULO "/>
    <tableColumn id="3" xr3:uid="{00000000-0010-0000-0000-000003000000}" name="ENTRADAS " dataDxfId="10">
      <calculatedColumnFormula>SUMIF(ENTRADAS[CODIGO],ALIMENTO[[#This Row],[CODIGO]],ENTRADAS[[CANTIDAD ]])</calculatedColumnFormula>
    </tableColumn>
    <tableColumn id="4" xr3:uid="{00000000-0010-0000-0000-000004000000}" name="SALIDAS " dataDxfId="9">
      <calculatedColumnFormula>SUMIF(SALIDAS[CODIGO],ALIMENTO[[#This Row],[CODIGO]],SALIDAS[CANTIDAD])</calculatedColumnFormula>
    </tableColumn>
    <tableColumn id="5" xr3:uid="{00000000-0010-0000-0000-000005000000}" name="RESTANTE " dataDxfId="8">
      <calculatedColumnFormula>ALIMENTO[[#This Row],[ENTRADAS ]]-ALIMENTO[[#This Row],[SALIDAS ]]</calculatedColumnFormula>
    </tableColumn>
  </tableColumns>
  <tableStyleInfo name="TableStyleDark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ENTRADAS" displayName="ENTRADAS" ref="A31:E38" totalsRowShown="0" headerRowDxfId="7">
  <autoFilter ref="A31:E38" xr:uid="{00000000-0009-0000-0100-000002000000}"/>
  <tableColumns count="5">
    <tableColumn id="1" xr3:uid="{00000000-0010-0000-0100-000001000000}" name="CODIGO"/>
    <tableColumn id="2" xr3:uid="{00000000-0010-0000-0100-000002000000}" name="ARTICULO ">
      <calculatedColumnFormula>IFERROR(VLOOKUP(ENTRADAS[[#This Row],[CODIGO]],ALIMENTO[],2,FALSE),"NO EXISTE")</calculatedColumnFormula>
    </tableColumn>
    <tableColumn id="3" xr3:uid="{00000000-0010-0000-0100-000003000000}" name="FECHA " dataDxfId="6"/>
    <tableColumn id="4" xr3:uid="{00000000-0010-0000-0100-000004000000}" name="CANTIDAD " dataDxfId="5"/>
    <tableColumn id="5" xr3:uid="{00000000-0010-0000-0100-000005000000}" name="RECIBIO " dataDxfId="4"/>
  </tableColumns>
  <tableStyleInfo name="TableStyleDark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SALIDAS" displayName="SALIDAS" ref="A48:E76" totalsRowShown="0" headerRowDxfId="3">
  <autoFilter ref="A48:E76" xr:uid="{00000000-0009-0000-0100-000003000000}"/>
  <tableColumns count="5">
    <tableColumn id="1" xr3:uid="{00000000-0010-0000-0200-000001000000}" name="CODIGO"/>
    <tableColumn id="2" xr3:uid="{00000000-0010-0000-0200-000002000000}" name="ARTICULO">
      <calculatedColumnFormula>IFERROR(VLOOKUP(SALIDAS[[#This Row],[CODIGO]],ALIMENTO[],2,FALSE),"NO EXISTE")</calculatedColumnFormula>
    </tableColumn>
    <tableColumn id="3" xr3:uid="{00000000-0010-0000-0200-000003000000}" name="FECHA" dataDxfId="2"/>
    <tableColumn id="4" xr3:uid="{00000000-0010-0000-0200-000004000000}" name="CANTIDAD" dataDxfId="1"/>
    <tableColumn id="5" xr3:uid="{00000000-0010-0000-0200-000005000000}" name="RECIBIO" dataDxfId="0"/>
  </tableColumns>
  <tableStyleInfo name="TableStyleDark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6"/>
  <sheetViews>
    <sheetView tabSelected="1" topLeftCell="A28" workbookViewId="0">
      <selection activeCell="H48" sqref="H48"/>
    </sheetView>
  </sheetViews>
  <sheetFormatPr baseColWidth="10" defaultRowHeight="15" x14ac:dyDescent="0.25"/>
  <cols>
    <col min="1" max="1" width="16.140625" bestFit="1" customWidth="1"/>
    <col min="2" max="2" width="50.42578125" customWidth="1"/>
    <col min="3" max="3" width="21" style="1" bestFit="1" customWidth="1"/>
    <col min="4" max="4" width="18.7109375" style="1" customWidth="1"/>
    <col min="5" max="5" width="20.5703125" style="1" bestFit="1" customWidth="1"/>
    <col min="6" max="6" width="5.7109375" customWidth="1"/>
    <col min="7" max="7" width="16.140625" bestFit="1" customWidth="1"/>
    <col min="8" max="8" width="50.7109375" customWidth="1"/>
    <col min="9" max="9" width="15.7109375" style="1" customWidth="1"/>
    <col min="10" max="10" width="20.42578125" style="1" bestFit="1" customWidth="1"/>
    <col min="11" max="11" width="25.7109375" style="1" customWidth="1"/>
    <col min="12" max="12" width="5.7109375" customWidth="1"/>
    <col min="13" max="13" width="16.140625" bestFit="1" customWidth="1"/>
    <col min="14" max="14" width="50.7109375" customWidth="1"/>
    <col min="15" max="15" width="14.5703125" style="1" bestFit="1" customWidth="1"/>
    <col min="16" max="16" width="19.7109375" style="1" bestFit="1" customWidth="1"/>
    <col min="17" max="17" width="25.7109375" style="1" customWidth="1"/>
  </cols>
  <sheetData>
    <row r="1" spans="1:12" x14ac:dyDescent="0.25">
      <c r="A1" s="7" t="s">
        <v>29</v>
      </c>
      <c r="B1" s="7"/>
      <c r="C1" s="7"/>
      <c r="D1" s="7"/>
      <c r="E1" s="7"/>
      <c r="F1" s="4"/>
      <c r="G1" s="4"/>
      <c r="H1" s="4"/>
      <c r="I1" s="4"/>
      <c r="J1" s="4"/>
      <c r="K1" s="4"/>
      <c r="L1" s="4"/>
    </row>
    <row r="2" spans="1:12" x14ac:dyDescent="0.25">
      <c r="A2" s="8" t="s">
        <v>30</v>
      </c>
      <c r="B2" s="8"/>
      <c r="C2" s="8"/>
      <c r="D2" s="8"/>
      <c r="E2" s="8"/>
      <c r="F2" s="5"/>
      <c r="G2" s="5"/>
      <c r="H2" s="5"/>
      <c r="I2" s="5"/>
      <c r="J2" s="5"/>
      <c r="K2" s="5"/>
      <c r="L2" s="5"/>
    </row>
    <row r="3" spans="1:12" x14ac:dyDescent="0.25">
      <c r="A3" s="8" t="s">
        <v>31</v>
      </c>
      <c r="B3" s="8"/>
      <c r="C3" s="8"/>
      <c r="D3" s="8"/>
      <c r="E3" s="8"/>
      <c r="F3" s="5"/>
      <c r="G3" s="5"/>
      <c r="H3" s="5"/>
      <c r="I3" s="5"/>
      <c r="J3" s="5"/>
      <c r="K3" s="5"/>
      <c r="L3" s="5"/>
    </row>
    <row r="4" spans="1:12" x14ac:dyDescent="0.25">
      <c r="A4" s="9" t="s">
        <v>32</v>
      </c>
      <c r="B4" s="9"/>
      <c r="C4" s="9"/>
      <c r="D4" s="9"/>
      <c r="E4" s="9"/>
      <c r="F4" s="6"/>
      <c r="G4" s="6"/>
      <c r="H4" s="6"/>
      <c r="I4" s="6"/>
      <c r="J4" s="6"/>
      <c r="K4" s="6"/>
      <c r="L4" s="6"/>
    </row>
    <row r="5" spans="1:12" x14ac:dyDescent="0.25">
      <c r="A5" s="9" t="s">
        <v>33</v>
      </c>
      <c r="B5" s="9"/>
      <c r="C5" s="9"/>
      <c r="D5" s="9"/>
      <c r="E5" s="9"/>
      <c r="F5" s="6"/>
      <c r="G5" s="6"/>
      <c r="H5" s="6"/>
      <c r="I5" s="6"/>
      <c r="J5" s="6"/>
      <c r="K5" s="6"/>
      <c r="L5" s="6"/>
    </row>
    <row r="15" spans="1:12" ht="15.75" x14ac:dyDescent="0.25">
      <c r="A15" s="2" t="s">
        <v>0</v>
      </c>
      <c r="B15" s="2" t="s">
        <v>1</v>
      </c>
      <c r="C15" s="2" t="s">
        <v>2</v>
      </c>
      <c r="D15" s="2" t="s">
        <v>3</v>
      </c>
      <c r="E15" s="2" t="s">
        <v>4</v>
      </c>
      <c r="F15" s="2"/>
      <c r="L15" s="2"/>
    </row>
    <row r="16" spans="1:12" x14ac:dyDescent="0.25">
      <c r="A16" t="s">
        <v>5</v>
      </c>
      <c r="B16" t="s">
        <v>6</v>
      </c>
      <c r="C16" s="1">
        <f>SUMIF(ENTRADAS[CODIGO],ALIMENTO[[#This Row],[CODIGO]],ENTRADAS[[CANTIDAD ]])</f>
        <v>33</v>
      </c>
      <c r="D16" s="1">
        <f>SUMIF(SALIDAS[CODIGO],ALIMENTO[[#This Row],[CODIGO]],SALIDAS[CANTIDAD])</f>
        <v>32</v>
      </c>
      <c r="E16" s="1">
        <f>ALIMENTO[[#This Row],[ENTRADAS ]]-ALIMENTO[[#This Row],[SALIDAS ]]</f>
        <v>1</v>
      </c>
    </row>
    <row r="17" spans="1:5" x14ac:dyDescent="0.25">
      <c r="A17" t="s">
        <v>9</v>
      </c>
      <c r="B17" t="s">
        <v>7</v>
      </c>
      <c r="C17" s="1">
        <f>SUMIF(ENTRADAS[CODIGO],ALIMENTO[[#This Row],[CODIGO]],ENTRADAS[[CANTIDAD ]])</f>
        <v>0</v>
      </c>
      <c r="D17" s="1">
        <f>SUMIF(SALIDAS[CODIGO],ALIMENTO[[#This Row],[CODIGO]],SALIDAS[CANTIDAD])</f>
        <v>0</v>
      </c>
      <c r="E17" s="1">
        <f>ALIMENTO[[#This Row],[ENTRADAS ]]-ALIMENTO[[#This Row],[SALIDAS ]]</f>
        <v>0</v>
      </c>
    </row>
    <row r="18" spans="1:5" x14ac:dyDescent="0.25">
      <c r="A18" t="s">
        <v>10</v>
      </c>
      <c r="B18" t="s">
        <v>8</v>
      </c>
      <c r="C18" s="1">
        <f>SUMIF(ENTRADAS[CODIGO],ALIMENTO[[#This Row],[CODIGO]],ENTRADAS[[CANTIDAD ]])</f>
        <v>0</v>
      </c>
      <c r="D18" s="1">
        <f>SUMIF(SALIDAS[CODIGO],ALIMENTO[[#This Row],[CODIGO]],SALIDAS[CANTIDAD])</f>
        <v>0</v>
      </c>
      <c r="E18" s="1">
        <f>ALIMENTO[[#This Row],[ENTRADAS ]]-ALIMENTO[[#This Row],[SALIDAS ]]</f>
        <v>0</v>
      </c>
    </row>
    <row r="19" spans="1:5" x14ac:dyDescent="0.25">
      <c r="A19" t="s">
        <v>11</v>
      </c>
      <c r="B19" t="s">
        <v>13</v>
      </c>
      <c r="C19" s="1">
        <f>SUMIF(ENTRADAS[CODIGO],ALIMENTO[[#This Row],[CODIGO]],ENTRADAS[[CANTIDAD ]])</f>
        <v>0</v>
      </c>
      <c r="D19" s="1">
        <f>SUMIF(SALIDAS[CODIGO],ALIMENTO[[#This Row],[CODIGO]],SALIDAS[CANTIDAD])</f>
        <v>0</v>
      </c>
      <c r="E19" s="1">
        <f>ALIMENTO[[#This Row],[ENTRADAS ]]-ALIMENTO[[#This Row],[SALIDAS ]]</f>
        <v>0</v>
      </c>
    </row>
    <row r="20" spans="1:5" x14ac:dyDescent="0.25">
      <c r="A20" t="s">
        <v>12</v>
      </c>
      <c r="B20" t="s">
        <v>14</v>
      </c>
      <c r="C20" s="1">
        <f>SUMIF(ENTRADAS[CODIGO],ALIMENTO[[#This Row],[CODIGO]],ENTRADAS[[CANTIDAD ]])</f>
        <v>0</v>
      </c>
      <c r="D20" s="1">
        <f>SUMIF(SALIDAS[CODIGO],ALIMENTO[[#This Row],[CODIGO]],SALIDAS[CANTIDAD])</f>
        <v>0</v>
      </c>
      <c r="E20" s="1">
        <f>ALIMENTO[[#This Row],[ENTRADAS ]]-ALIMENTO[[#This Row],[SALIDAS ]]</f>
        <v>0</v>
      </c>
    </row>
    <row r="21" spans="1:5" x14ac:dyDescent="0.25">
      <c r="A21" t="s">
        <v>16</v>
      </c>
      <c r="B21" t="s">
        <v>15</v>
      </c>
      <c r="C21" s="1">
        <f>SUMIF(ENTRADAS[CODIGO],ALIMENTO[[#This Row],[CODIGO]],ENTRADAS[[CANTIDAD ]])</f>
        <v>0</v>
      </c>
      <c r="D21" s="1">
        <f>SUMIF(SALIDAS[CODIGO],ALIMENTO[[#This Row],[CODIGO]],SALIDAS[CANTIDAD])</f>
        <v>0</v>
      </c>
      <c r="E21" s="1">
        <f>ALIMENTO[[#This Row],[ENTRADAS ]]-ALIMENTO[[#This Row],[SALIDAS ]]</f>
        <v>0</v>
      </c>
    </row>
    <row r="31" spans="1:5" ht="15.75" x14ac:dyDescent="0.25">
      <c r="A31" s="2" t="s">
        <v>0</v>
      </c>
      <c r="B31" s="2" t="s">
        <v>1</v>
      </c>
      <c r="C31" s="2" t="s">
        <v>17</v>
      </c>
      <c r="D31" s="2" t="s">
        <v>18</v>
      </c>
      <c r="E31" s="2" t="s">
        <v>19</v>
      </c>
    </row>
    <row r="32" spans="1:5" x14ac:dyDescent="0.25">
      <c r="A32" t="s">
        <v>5</v>
      </c>
      <c r="B32" t="str">
        <f>IFERROR(VLOOKUP(ENTRADAS[[#This Row],[CODIGO]],ALIMENTO[],2,FALSE),"NO EXISTE")</f>
        <v>ALIMENTO PARA PERRO ADULTO BULTO CON 25 KG</v>
      </c>
      <c r="C32" s="3">
        <v>45292</v>
      </c>
      <c r="D32" s="1">
        <v>6</v>
      </c>
      <c r="E32" s="1" t="s">
        <v>24</v>
      </c>
    </row>
    <row r="33" spans="1:5" x14ac:dyDescent="0.25">
      <c r="A33" t="s">
        <v>5</v>
      </c>
      <c r="B33" t="str">
        <f>IFERROR(VLOOKUP(ENTRADAS[[#This Row],[CODIGO]],ALIMENTO[],2,FALSE),"NO EXISTE")</f>
        <v>ALIMENTO PARA PERRO ADULTO BULTO CON 25 KG</v>
      </c>
      <c r="C33" s="3">
        <v>45317</v>
      </c>
      <c r="D33" s="1">
        <v>12</v>
      </c>
      <c r="E33" s="1" t="s">
        <v>24</v>
      </c>
    </row>
    <row r="34" spans="1:5" x14ac:dyDescent="0.25">
      <c r="A34" t="s">
        <v>5</v>
      </c>
      <c r="B34" t="str">
        <f>IFERROR(VLOOKUP(ENTRADAS[[#This Row],[CODIGO]],ALIMENTO[],2,FALSE),"NO EXISTE")</f>
        <v>ALIMENTO PARA PERRO ADULTO BULTO CON 25 KG</v>
      </c>
      <c r="C34" s="3">
        <v>45367</v>
      </c>
      <c r="D34" s="1">
        <v>15</v>
      </c>
      <c r="E34" s="1" t="s">
        <v>24</v>
      </c>
    </row>
    <row r="35" spans="1:5" x14ac:dyDescent="0.25">
      <c r="B35" t="str">
        <f>IFERROR(VLOOKUP(ENTRADAS[[#This Row],[CODIGO]],ALIMENTO[],2,FALSE),"NO EXISTE")</f>
        <v>NO EXISTE</v>
      </c>
    </row>
    <row r="36" spans="1:5" x14ac:dyDescent="0.25">
      <c r="B36" t="str">
        <f>IFERROR(VLOOKUP(ENTRADAS[[#This Row],[CODIGO]],ALIMENTO[],2,FALSE),"NO EXISTE")</f>
        <v>NO EXISTE</v>
      </c>
    </row>
    <row r="37" spans="1:5" x14ac:dyDescent="0.25">
      <c r="B37" t="str">
        <f>IFERROR(VLOOKUP(ENTRADAS[[#This Row],[CODIGO]],ALIMENTO[],2,FALSE),"NO EXISTE")</f>
        <v>NO EXISTE</v>
      </c>
    </row>
    <row r="38" spans="1:5" x14ac:dyDescent="0.25">
      <c r="B38" t="str">
        <f>IFERROR(VLOOKUP(ENTRADAS[[#This Row],[CODIGO]],ALIMENTO[],2,FALSE),"NO EXISTE")</f>
        <v>NO EXISTE</v>
      </c>
    </row>
    <row r="48" spans="1:5" ht="15.75" x14ac:dyDescent="0.25">
      <c r="A48" s="2" t="s">
        <v>0</v>
      </c>
      <c r="B48" s="2" t="s">
        <v>20</v>
      </c>
      <c r="C48" s="2" t="s">
        <v>21</v>
      </c>
      <c r="D48" s="2" t="s">
        <v>22</v>
      </c>
      <c r="E48" s="2" t="s">
        <v>23</v>
      </c>
    </row>
    <row r="49" spans="1:5" x14ac:dyDescent="0.25">
      <c r="A49" t="s">
        <v>5</v>
      </c>
      <c r="B49" t="str">
        <f>IFERROR(VLOOKUP(SALIDAS[[#This Row],[CODIGO]],ALIMENTO[],2,FALSE),"NO EXISTE")</f>
        <v>ALIMENTO PARA PERRO ADULTO BULTO CON 25 KG</v>
      </c>
      <c r="C49" s="3">
        <v>45295</v>
      </c>
      <c r="D49" s="1">
        <v>1</v>
      </c>
      <c r="E49" s="1" t="s">
        <v>25</v>
      </c>
    </row>
    <row r="50" spans="1:5" x14ac:dyDescent="0.25">
      <c r="A50" t="s">
        <v>5</v>
      </c>
      <c r="B50" t="str">
        <f>IFERROR(VLOOKUP(SALIDAS[[#This Row],[CODIGO]],ALIMENTO[],2,FALSE),"NO EXISTE")</f>
        <v>ALIMENTO PARA PERRO ADULTO BULTO CON 25 KG</v>
      </c>
      <c r="C50" s="3">
        <v>45299</v>
      </c>
      <c r="D50" s="1">
        <v>1</v>
      </c>
      <c r="E50" s="1" t="s">
        <v>25</v>
      </c>
    </row>
    <row r="51" spans="1:5" x14ac:dyDescent="0.25">
      <c r="A51" t="s">
        <v>5</v>
      </c>
      <c r="B51" t="str">
        <f>IFERROR(VLOOKUP(SALIDAS[[#This Row],[CODIGO]],ALIMENTO[],2,FALSE),"NO EXISTE")</f>
        <v>ALIMENTO PARA PERRO ADULTO BULTO CON 25 KG</v>
      </c>
      <c r="C51" s="3">
        <v>45303</v>
      </c>
      <c r="D51" s="1">
        <v>1</v>
      </c>
      <c r="E51" s="1" t="s">
        <v>25</v>
      </c>
    </row>
    <row r="52" spans="1:5" x14ac:dyDescent="0.25">
      <c r="A52" t="s">
        <v>5</v>
      </c>
      <c r="B52" t="str">
        <f>IFERROR(VLOOKUP(SALIDAS[[#This Row],[CODIGO]],ALIMENTO[],2,FALSE),"NO EXISTE")</f>
        <v>ALIMENTO PARA PERRO ADULTO BULTO CON 25 KG</v>
      </c>
      <c r="C52" s="3">
        <v>45307</v>
      </c>
      <c r="D52" s="1">
        <v>1</v>
      </c>
      <c r="E52" s="1" t="s">
        <v>25</v>
      </c>
    </row>
    <row r="53" spans="1:5" x14ac:dyDescent="0.25">
      <c r="A53" t="s">
        <v>5</v>
      </c>
      <c r="B53" t="str">
        <f>IFERROR(VLOOKUP(SALIDAS[[#This Row],[CODIGO]],ALIMENTO[],2,FALSE),"NO EXISTE")</f>
        <v>ALIMENTO PARA PERRO ADULTO BULTO CON 25 KG</v>
      </c>
      <c r="C53" s="3">
        <v>45311</v>
      </c>
      <c r="D53" s="1">
        <v>1</v>
      </c>
      <c r="E53" s="1" t="s">
        <v>25</v>
      </c>
    </row>
    <row r="54" spans="1:5" x14ac:dyDescent="0.25">
      <c r="A54" t="s">
        <v>5</v>
      </c>
      <c r="B54" t="str">
        <f>IFERROR(VLOOKUP(SALIDAS[[#This Row],[CODIGO]],ALIMENTO[],2,FALSE),"NO EXISTE")</f>
        <v>ALIMENTO PARA PERRO ADULTO BULTO CON 25 KG</v>
      </c>
      <c r="C54" s="3">
        <v>45315</v>
      </c>
      <c r="D54" s="1">
        <v>1</v>
      </c>
      <c r="E54" s="1" t="s">
        <v>25</v>
      </c>
    </row>
    <row r="55" spans="1:5" x14ac:dyDescent="0.25">
      <c r="A55" t="s">
        <v>5</v>
      </c>
      <c r="B55" t="str">
        <f>IFERROR(VLOOKUP(SALIDAS[[#This Row],[CODIGO]],ALIMENTO[],2,FALSE),"NO EXISTE")</f>
        <v>ALIMENTO PARA PERRO ADULTO BULTO CON 25 KG</v>
      </c>
      <c r="C55" s="3">
        <v>45319</v>
      </c>
      <c r="D55" s="1">
        <v>1</v>
      </c>
      <c r="E55" s="1" t="s">
        <v>25</v>
      </c>
    </row>
    <row r="56" spans="1:5" x14ac:dyDescent="0.25">
      <c r="A56" t="s">
        <v>5</v>
      </c>
      <c r="B56" t="str">
        <f>IFERROR(VLOOKUP(SALIDAS[[#This Row],[CODIGO]],ALIMENTO[],2,FALSE),"NO EXISTE")</f>
        <v>ALIMENTO PARA PERRO ADULTO BULTO CON 25 KG</v>
      </c>
      <c r="C56" s="3">
        <v>45324</v>
      </c>
      <c r="D56" s="1">
        <v>1</v>
      </c>
      <c r="E56" s="1" t="s">
        <v>25</v>
      </c>
    </row>
    <row r="57" spans="1:5" x14ac:dyDescent="0.25">
      <c r="A57" t="s">
        <v>5</v>
      </c>
      <c r="B57" t="str">
        <f>IFERROR(VLOOKUP(SALIDAS[[#This Row],[CODIGO]],ALIMENTO[],2,FALSE),"NO EXISTE")</f>
        <v>ALIMENTO PARA PERRO ADULTO BULTO CON 25 KG</v>
      </c>
      <c r="C57" s="3">
        <v>45329</v>
      </c>
      <c r="D57" s="1">
        <v>1</v>
      </c>
      <c r="E57" s="1" t="s">
        <v>25</v>
      </c>
    </row>
    <row r="58" spans="1:5" x14ac:dyDescent="0.25">
      <c r="A58" t="s">
        <v>5</v>
      </c>
      <c r="B58" t="str">
        <f>IFERROR(VLOOKUP(SALIDAS[[#This Row],[CODIGO]],ALIMENTO[],2,FALSE),"NO EXISTE")</f>
        <v>ALIMENTO PARA PERRO ADULTO BULTO CON 25 KG</v>
      </c>
      <c r="C58" s="3">
        <v>45334</v>
      </c>
      <c r="D58" s="1">
        <v>1</v>
      </c>
      <c r="E58" s="1" t="s">
        <v>25</v>
      </c>
    </row>
    <row r="59" spans="1:5" x14ac:dyDescent="0.25">
      <c r="A59" t="s">
        <v>5</v>
      </c>
      <c r="B59" t="str">
        <f>IFERROR(VLOOKUP(SALIDAS[[#This Row],[CODIGO]],ALIMENTO[],2,FALSE),"NO EXISTE")</f>
        <v>ALIMENTO PARA PERRO ADULTO BULTO CON 25 KG</v>
      </c>
      <c r="C59" s="3">
        <v>45339</v>
      </c>
      <c r="D59" s="1">
        <v>1</v>
      </c>
      <c r="E59" s="1" t="s">
        <v>25</v>
      </c>
    </row>
    <row r="60" spans="1:5" x14ac:dyDescent="0.25">
      <c r="A60" t="s">
        <v>5</v>
      </c>
      <c r="B60" t="str">
        <f>IFERROR(VLOOKUP(SALIDAS[[#This Row],[CODIGO]],ALIMENTO[],2,FALSE),"NO EXISTE")</f>
        <v>ALIMENTO PARA PERRO ADULTO BULTO CON 25 KG</v>
      </c>
      <c r="C60" s="3">
        <v>45343</v>
      </c>
      <c r="D60" s="1">
        <v>1</v>
      </c>
      <c r="E60" s="1" t="s">
        <v>25</v>
      </c>
    </row>
    <row r="61" spans="1:5" x14ac:dyDescent="0.25">
      <c r="A61" t="s">
        <v>5</v>
      </c>
      <c r="B61" t="str">
        <f>IFERROR(VLOOKUP(SALIDAS[[#This Row],[CODIGO]],ALIMENTO[],2,FALSE),"NO EXISTE")</f>
        <v>ALIMENTO PARA PERRO ADULTO BULTO CON 25 KG</v>
      </c>
      <c r="C61" s="3">
        <v>45347</v>
      </c>
      <c r="D61" s="1">
        <v>1</v>
      </c>
      <c r="E61" s="1" t="s">
        <v>25</v>
      </c>
    </row>
    <row r="62" spans="1:5" x14ac:dyDescent="0.25">
      <c r="A62" t="s">
        <v>5</v>
      </c>
      <c r="B62" t="str">
        <f>IFERROR(VLOOKUP(SALIDAS[[#This Row],[CODIGO]],ALIMENTO[],2,FALSE),"NO EXISTE")</f>
        <v>ALIMENTO PARA PERRO ADULTO BULTO CON 25 KG</v>
      </c>
      <c r="C62" s="3">
        <v>45348</v>
      </c>
      <c r="D62" s="1">
        <v>3</v>
      </c>
      <c r="E62" s="1" t="s">
        <v>26</v>
      </c>
    </row>
    <row r="63" spans="1:5" x14ac:dyDescent="0.25">
      <c r="A63" t="s">
        <v>5</v>
      </c>
      <c r="B63" t="str">
        <f>IFERROR(VLOOKUP(SALIDAS[[#This Row],[CODIGO]],ALIMENTO[],2,FALSE),"NO EXISTE")</f>
        <v>ALIMENTO PARA PERRO ADULTO BULTO CON 25 KG</v>
      </c>
      <c r="C63" s="3">
        <v>45355</v>
      </c>
      <c r="D63" s="1">
        <v>1</v>
      </c>
      <c r="E63" s="1" t="s">
        <v>25</v>
      </c>
    </row>
    <row r="64" spans="1:5" x14ac:dyDescent="0.25">
      <c r="A64" t="s">
        <v>5</v>
      </c>
      <c r="B64" t="str">
        <f>IFERROR(VLOOKUP(SALIDAS[[#This Row],[CODIGO]],ALIMENTO[],2,FALSE),"NO EXISTE")</f>
        <v>ALIMENTO PARA PERRO ADULTO BULTO CON 25 KG</v>
      </c>
      <c r="C64" s="3">
        <v>45362</v>
      </c>
      <c r="D64" s="1">
        <v>1</v>
      </c>
      <c r="E64" s="1" t="s">
        <v>25</v>
      </c>
    </row>
    <row r="65" spans="1:5" x14ac:dyDescent="0.25">
      <c r="A65" t="s">
        <v>5</v>
      </c>
      <c r="B65" t="str">
        <f>IFERROR(VLOOKUP(SALIDAS[[#This Row],[CODIGO]],ALIMENTO[],2,FALSE),"NO EXISTE")</f>
        <v>ALIMENTO PARA PERRO ADULTO BULTO CON 25 KG</v>
      </c>
      <c r="C65" s="3">
        <v>45367</v>
      </c>
      <c r="D65" s="1">
        <v>3</v>
      </c>
      <c r="E65" s="1" t="s">
        <v>26</v>
      </c>
    </row>
    <row r="66" spans="1:5" x14ac:dyDescent="0.25">
      <c r="A66" t="s">
        <v>5</v>
      </c>
      <c r="B66" t="str">
        <f>IFERROR(VLOOKUP(SALIDAS[[#This Row],[CODIGO]],ALIMENTO[],2,FALSE),"NO EXISTE")</f>
        <v>ALIMENTO PARA PERRO ADULTO BULTO CON 25 KG</v>
      </c>
      <c r="C66" s="3">
        <v>45369</v>
      </c>
      <c r="D66" s="1">
        <v>1</v>
      </c>
      <c r="E66" s="1" t="s">
        <v>27</v>
      </c>
    </row>
    <row r="67" spans="1:5" x14ac:dyDescent="0.25">
      <c r="A67" t="s">
        <v>5</v>
      </c>
      <c r="B67" t="str">
        <f>IFERROR(VLOOKUP(SALIDAS[[#This Row],[CODIGO]],ALIMENTO[],2,FALSE),"NO EXISTE")</f>
        <v>ALIMENTO PARA PERRO ADULTO BULTO CON 25 KG</v>
      </c>
      <c r="C67" s="3">
        <v>45374</v>
      </c>
      <c r="D67" s="1">
        <v>1</v>
      </c>
      <c r="E67" s="1" t="s">
        <v>27</v>
      </c>
    </row>
    <row r="68" spans="1:5" x14ac:dyDescent="0.25">
      <c r="A68" t="s">
        <v>5</v>
      </c>
      <c r="B68" t="str">
        <f>IFERROR(VLOOKUP(SALIDAS[[#This Row],[CODIGO]],ALIMENTO[],2,FALSE),"NO EXISTE")</f>
        <v>ALIMENTO PARA PERRO ADULTO BULTO CON 25 KG</v>
      </c>
      <c r="C68" s="3">
        <v>45378</v>
      </c>
      <c r="D68" s="1">
        <v>1</v>
      </c>
      <c r="E68" s="1" t="s">
        <v>27</v>
      </c>
    </row>
    <row r="69" spans="1:5" x14ac:dyDescent="0.25">
      <c r="A69" t="s">
        <v>5</v>
      </c>
      <c r="B69" t="str">
        <f>IFERROR(VLOOKUP(SALIDAS[[#This Row],[CODIGO]],ALIMENTO[],2,FALSE),"NO EXISTE")</f>
        <v>ALIMENTO PARA PERRO ADULTO BULTO CON 25 KG</v>
      </c>
      <c r="C69" s="3">
        <v>45378</v>
      </c>
      <c r="D69" s="1">
        <v>1</v>
      </c>
      <c r="E69" s="1" t="s">
        <v>28</v>
      </c>
    </row>
    <row r="70" spans="1:5" x14ac:dyDescent="0.25">
      <c r="A70" t="s">
        <v>5</v>
      </c>
      <c r="B70" t="str">
        <f>IFERROR(VLOOKUP(SALIDAS[[#This Row],[CODIGO]],ALIMENTO[],2,FALSE),"NO EXISTE")</f>
        <v>ALIMENTO PARA PERRO ADULTO BULTO CON 25 KG</v>
      </c>
      <c r="C70" s="3">
        <v>45383</v>
      </c>
      <c r="D70" s="1">
        <v>1</v>
      </c>
      <c r="E70" s="1" t="s">
        <v>27</v>
      </c>
    </row>
    <row r="71" spans="1:5" x14ac:dyDescent="0.25">
      <c r="A71" t="s">
        <v>5</v>
      </c>
      <c r="B71" t="str">
        <f>IFERROR(VLOOKUP(SALIDAS[[#This Row],[CODIGO]],ALIMENTO[],2,FALSE),"NO EXISTE")</f>
        <v>ALIMENTO PARA PERRO ADULTO BULTO CON 25 KG</v>
      </c>
      <c r="C71" s="3">
        <v>45387</v>
      </c>
      <c r="D71" s="1">
        <v>1</v>
      </c>
      <c r="E71" s="1" t="s">
        <v>27</v>
      </c>
    </row>
    <row r="72" spans="1:5" x14ac:dyDescent="0.25">
      <c r="A72" t="s">
        <v>5</v>
      </c>
      <c r="B72" t="str">
        <f>IFERROR(VLOOKUP(SALIDAS[[#This Row],[CODIGO]],ALIMENTO[],2,FALSE),"NO EXISTE")</f>
        <v>ALIMENTO PARA PERRO ADULTO BULTO CON 25 KG</v>
      </c>
      <c r="C72" s="3">
        <v>45392</v>
      </c>
      <c r="D72" s="1">
        <v>1</v>
      </c>
      <c r="E72" s="1" t="s">
        <v>27</v>
      </c>
    </row>
    <row r="73" spans="1:5" x14ac:dyDescent="0.25">
      <c r="A73" t="s">
        <v>5</v>
      </c>
      <c r="B73" t="str">
        <f>IFERROR(VLOOKUP(SALIDAS[[#This Row],[CODIGO]],ALIMENTO[],2,FALSE),"NO EXISTE")</f>
        <v>ALIMENTO PARA PERRO ADULTO BULTO CON 25 KG</v>
      </c>
      <c r="C73" s="3">
        <v>45394</v>
      </c>
      <c r="D73" s="1">
        <v>1</v>
      </c>
      <c r="E73" s="1" t="s">
        <v>26</v>
      </c>
    </row>
    <row r="74" spans="1:5" x14ac:dyDescent="0.25">
      <c r="A74" t="s">
        <v>5</v>
      </c>
      <c r="B74" t="str">
        <f>IFERROR(VLOOKUP(SALIDAS[[#This Row],[CODIGO]],ALIMENTO[],2,FALSE),"NO EXISTE")</f>
        <v>ALIMENTO PARA PERRO ADULTO BULTO CON 25 KG</v>
      </c>
      <c r="C74" s="3">
        <v>45399</v>
      </c>
      <c r="D74" s="1">
        <v>1</v>
      </c>
      <c r="E74" s="1" t="s">
        <v>27</v>
      </c>
    </row>
    <row r="75" spans="1:5" x14ac:dyDescent="0.25">
      <c r="A75" t="s">
        <v>5</v>
      </c>
      <c r="B75" t="str">
        <f>IFERROR(VLOOKUP(SALIDAS[[#This Row],[CODIGO]],ALIMENTO[],2,FALSE),"NO EXISTE")</f>
        <v>ALIMENTO PARA PERRO ADULTO BULTO CON 25 KG</v>
      </c>
      <c r="C75" s="3">
        <v>45403</v>
      </c>
      <c r="D75" s="1">
        <v>1</v>
      </c>
      <c r="E75" s="1" t="s">
        <v>27</v>
      </c>
    </row>
    <row r="76" spans="1:5" x14ac:dyDescent="0.25">
      <c r="A76" t="s">
        <v>5</v>
      </c>
      <c r="B76" t="str">
        <f>IFERROR(VLOOKUP(SALIDAS[[#This Row],[CODIGO]],ALIMENTO[],2,FALSE),"NO EXISTE")</f>
        <v>ALIMENTO PARA PERRO ADULTO BULTO CON 25 KG</v>
      </c>
      <c r="C76" s="3">
        <v>45407</v>
      </c>
      <c r="D76" s="1">
        <v>1</v>
      </c>
      <c r="E76" s="1" t="s">
        <v>27</v>
      </c>
    </row>
  </sheetData>
  <mergeCells count="5">
    <mergeCell ref="A1:E1"/>
    <mergeCell ref="A2:E2"/>
    <mergeCell ref="A3:E3"/>
    <mergeCell ref="A4:E4"/>
    <mergeCell ref="A5:E5"/>
  </mergeCells>
  <pageMargins left="0.7" right="0.7" top="0.75" bottom="0.75" header="0.3" footer="0.3"/>
  <pageSetup paperSize="119" scale="95" orientation="landscape" horizontalDpi="300" verticalDpi="300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Enero-Abril2024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Clinica Veterinaria</dc:creator>
  <cp:lastModifiedBy>SERVICIOS SALUD</cp:lastModifiedBy>
  <dcterms:created xsi:type="dcterms:W3CDTF">2024-01-23T15:34:05Z</dcterms:created>
  <dcterms:modified xsi:type="dcterms:W3CDTF">2024-05-24T17:02:41Z</dcterms:modified>
</cp:coreProperties>
</file>